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645" yWindow="810" windowWidth="14280" windowHeight="843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<sst xmlns="http://schemas.openxmlformats.org/spreadsheetml/2006/main" count="41" uniqueCount="36">
  <si>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</si>
  <si>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</si>
  <si>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</si>
  <si>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</si>
  <si>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</si>
  <si>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</si>
  <si>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</si>
  <si>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</si>
  <si>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</si>
  <si>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</si>
  <si>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</si>
  <si>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</si>
  <si>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</si>
  <si>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</si>
  <si>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</si>
  <si>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</si>
  <si>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</si>
  <si>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</si>
  <si>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</si>
  <si>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</si>
  <si>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</si>
  <si>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</si>
  <si>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</si>
  <si>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</si>
  <si>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</si>
  <si>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</si>
  <si>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</si>
  <si>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</si>
  <si>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</si>
  <si>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</si>
  <si>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</si>
  <si>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</si>
  <si>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</si>
  <si>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</si>
  <si>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</si>
  <si>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cентябрь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</si>
</sst>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24" zoomScale="70" zoomScaleNormal="70" workbookViewId="0">
      <selection activeCell="D31" sqref="D31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2">
        <f>SUM(C9:G9)</f>
        <v>28313.918000000001</v>
      </c>
      <c r="C9" s="75">
        <f>C10+C11</f>
        <v>8030.6940000000004</v>
      </c>
      <c r="D9" s="75">
        <f t="shared" ref="D9:H9" si="0">D10+D11</f>
        <v>19126.614000000001</v>
      </c>
      <c r="E9" s="75"/>
      <c r="F9" s="75">
        <f t="shared" si="0"/>
        <v>1142.55</v>
      </c>
      <c r="G9" s="75">
        <f t="shared" si="0"/>
        <v>14.06</v>
      </c>
      <c r="H9" s="75">
        <f t="shared" si="0"/>
        <v>0</v>
      </c>
      <c r="I9" s="75">
        <f>I10+I11</f>
        <v>14.478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7">
        <f>SUM(C10:G10)</f>
        <v>2530.5640000000003</v>
      </c>
      <c r="C10" s="103">
        <v>982.577</v>
      </c>
      <c r="D10" s="103">
        <v>1547.9870000000001</v>
      </c>
      <c r="E10" s="104"/>
      <c r="F10" s="104"/>
      <c r="G10" s="104"/>
      <c r="H10" s="77">
        <f t="shared" ref="H10:H21" si="1">SUM(J10:M10)</f>
        <v>0</v>
      </c>
      <c r="I10" s="105">
        <v>2.2810000000000001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7">
        <f t="shared" ref="B11:B24" si="2">SUM(C11:G11)</f>
        <v>25783.353999999999</v>
      </c>
      <c r="C11" s="77">
        <v>7048.1170000000002</v>
      </c>
      <c r="D11" s="77">
        <v>17578.627</v>
      </c>
      <c r="E11" s="77"/>
      <c r="F11" s="77">
        <v>1142.55</v>
      </c>
      <c r="G11" s="77">
        <v>14.06</v>
      </c>
      <c r="H11" s="77">
        <f t="shared" si="1"/>
        <v>0</v>
      </c>
      <c r="I11" s="77">
        <v>12.196999999999999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08">
        <f>SUM(C12:G12)</f>
        <v>504.91700000000003</v>
      </c>
      <c r="C12" s="81"/>
      <c r="D12" s="81">
        <v>106.489</v>
      </c>
      <c r="E12" s="81">
        <v>398.428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08">
        <f t="shared" si="2"/>
        <v>13.07</v>
      </c>
      <c r="C13" s="81"/>
      <c r="D13" s="86"/>
      <c r="E13" s="86"/>
      <c r="F13" s="86">
        <v>13.07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08">
        <f t="shared" si="2"/>
        <v>966.85799999999995</v>
      </c>
      <c r="C14" s="81"/>
      <c r="D14" s="86">
        <v>966.85799999999995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08">
        <f>SUM(B16:B17)</f>
        <v>90851.974000000002</v>
      </c>
      <c r="C15" s="86"/>
      <c r="D15" s="86">
        <f>D16+D17</f>
        <v>89869.755999999994</v>
      </c>
      <c r="E15" s="86">
        <f>E16+E17</f>
        <v>40.707999999999998</v>
      </c>
      <c r="F15" s="86">
        <f t="shared" ref="F15" si="3">F16+F17</f>
        <v>940.64099999999996</v>
      </c>
      <c r="G15" s="86">
        <f>G16+G17</f>
        <v>0.86899999999999999</v>
      </c>
      <c r="H15" s="77">
        <f t="shared" si="1"/>
        <v>97.111999999999995</v>
      </c>
      <c r="I15" s="86"/>
      <c r="J15" s="87">
        <f>J16+J17</f>
        <v>97.111999999999995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08">
        <f>SUM(C16:G16)</f>
        <v>64603.262000000002</v>
      </c>
      <c r="C16" s="81"/>
      <c r="D16" s="81">
        <v>64603.262000000002</v>
      </c>
      <c r="E16" s="81"/>
      <c r="F16" s="81"/>
      <c r="G16" s="81"/>
      <c r="H16" s="77">
        <f t="shared" si="1"/>
        <v>97.111999999999995</v>
      </c>
      <c r="I16" s="81"/>
      <c r="J16" s="87">
        <v>97.111999999999995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08">
        <f>D17+E17+F17+G17</f>
        <v>26248.711999999996</v>
      </c>
      <c r="C17" s="81"/>
      <c r="D17" s="81">
        <v>25266.493999999999</v>
      </c>
      <c r="E17" s="81">
        <v>40.707999999999998</v>
      </c>
      <c r="F17" s="81">
        <v>940.64099999999996</v>
      </c>
      <c r="G17" s="81">
        <v>0.86899999999999999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08">
        <f>SUM(C18:G18)</f>
        <v>1.198</v>
      </c>
      <c r="C18" s="81"/>
      <c r="D18" s="81"/>
      <c r="E18" s="81">
        <v>1.198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08">
        <f>SUM(C19:G19)</f>
        <v>22723.995999999999</v>
      </c>
      <c r="C19" s="81"/>
      <c r="D19" s="81">
        <v>22723.995999999999</v>
      </c>
      <c r="E19" s="81"/>
      <c r="F19" s="81"/>
      <c r="G19" s="81"/>
      <c r="H19" s="77">
        <f t="shared" si="1"/>
        <v>35.999000000000002</v>
      </c>
      <c r="I19" s="81"/>
      <c r="J19" s="81">
        <v>35.999000000000002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08">
        <f>SUM(C20:G20)</f>
        <v>18123.502999999997</v>
      </c>
      <c r="C20" s="81"/>
      <c r="D20" s="81">
        <f>D21+D22+D23</f>
        <v>17390.849999999999</v>
      </c>
      <c r="E20" s="81">
        <f>E21+E22+E23</f>
        <v>732.65300000000002</v>
      </c>
      <c r="F20" s="81"/>
      <c r="G20" s="81"/>
      <c r="H20" s="77">
        <f t="shared" si="1"/>
        <v>28.309000000000001</v>
      </c>
      <c r="I20" s="81"/>
      <c r="J20" s="81">
        <f>J21+J23+J22</f>
        <v>26.84</v>
      </c>
      <c r="K20" s="81">
        <f>K21+K22+K23</f>
        <v>1.4689999999999999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08">
        <f>SUM(C21:G21)</f>
        <v>17390.849999999999</v>
      </c>
      <c r="C21" s="81"/>
      <c r="D21" s="81">
        <v>17390.849999999999</v>
      </c>
      <c r="E21" s="81"/>
      <c r="F21" s="81"/>
      <c r="G21" s="81"/>
      <c r="H21" s="77">
        <f t="shared" si="1"/>
        <v>26.84</v>
      </c>
      <c r="I21" s="81"/>
      <c r="J21" s="81">
        <v>26.84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08">
        <f>SUM(C22:G22)</f>
        <v>487.60399999999998</v>
      </c>
      <c r="C22" s="81"/>
      <c r="D22" s="106"/>
      <c r="E22" s="81">
        <v>487.60399999999998</v>
      </c>
      <c r="F22" s="81"/>
      <c r="G22" s="81"/>
      <c r="H22" s="77"/>
      <c r="I22" s="81"/>
      <c r="J22" s="106"/>
      <c r="K22" s="81">
        <v>0.95399999999999996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08">
        <f t="shared" si="2"/>
        <v>245.04900000000001</v>
      </c>
      <c r="C23" s="81"/>
      <c r="D23" s="106"/>
      <c r="E23" s="81">
        <v>245.04900000000001</v>
      </c>
      <c r="F23" s="81"/>
      <c r="G23" s="81"/>
      <c r="H23" s="77">
        <f t="shared" ref="H23:H32" si="5">SUM(J23:M23)</f>
        <v>0.51500000000000001</v>
      </c>
      <c r="I23" s="81"/>
      <c r="J23" s="106"/>
      <c r="K23" s="81">
        <v>0.51500000000000001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08">
        <f t="shared" si="2"/>
        <v>67.563000000000002</v>
      </c>
      <c r="C24" s="81"/>
      <c r="D24" s="81"/>
      <c r="E24" s="81"/>
      <c r="F24" s="81">
        <v>52.098999999999997</v>
      </c>
      <c r="G24" s="81">
        <v>15.464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08">
        <f>SUM(C25:G25)</f>
        <v>33829.625</v>
      </c>
      <c r="C25" s="81"/>
      <c r="D25" s="81">
        <f>SUM(D26:D26)</f>
        <v>20813.733999999997</v>
      </c>
      <c r="E25" s="81">
        <f>SUM(E26:E26)</f>
        <v>10517.989</v>
      </c>
      <c r="F25" s="81">
        <f>SUM(F26:F26)</f>
        <v>2494.873</v>
      </c>
      <c r="G25" s="81">
        <f>SUM(G26:G26)</f>
        <v>3.0289999999999999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07">
        <f>SUM(C26:G26)</f>
        <v>33829.625</v>
      </c>
      <c r="C26" s="77"/>
      <c r="D26" s="77">
        <v>20813.733999999997</v>
      </c>
      <c r="E26" s="77">
        <v>10517.989</v>
      </c>
      <c r="F26" s="77">
        <v>2494.873</v>
      </c>
      <c r="G26" s="77">
        <v>3.0289999999999999</v>
      </c>
      <c r="H26" s="77">
        <f t="shared" si="5"/>
        <v>3.7999999999999999E-2</v>
      </c>
      <c r="I26" s="77"/>
      <c r="J26" s="77">
        <v>2E-3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08">
        <f>SUM(C27:G27)</f>
        <v>9825.7030000000013</v>
      </c>
      <c r="C27" s="81">
        <f>SUM(C28:C29)</f>
        <v>1008.817</v>
      </c>
      <c r="D27" s="81">
        <f>SUM(D28:D29)</f>
        <v>8229.74</v>
      </c>
      <c r="E27" s="81">
        <f>SUM(E28:E29)</f>
        <v>429.173</v>
      </c>
      <c r="F27" s="81">
        <f>SUM(F28:F29)</f>
        <v>157.97300000000001</v>
      </c>
      <c r="G27" s="81">
        <f>SUM(G28:G29)</f>
        <v>0</v>
      </c>
      <c r="H27" s="77">
        <f t="shared" si="5"/>
        <v>91.100999999999999</v>
      </c>
      <c r="I27" s="81">
        <f>I28+I29</f>
        <v>10.445</v>
      </c>
      <c r="J27" s="81">
        <f>J28+J29</f>
        <v>91.100999999999999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08">
        <f t="shared" ref="B28:B30" si="6">SUM(C28:G28)</f>
        <v>4736.6660000000002</v>
      </c>
      <c r="C28" s="77"/>
      <c r="D28" s="77">
        <v>4736.6660000000002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08">
        <f t="shared" si="6"/>
        <v>5089.0369999999994</v>
      </c>
      <c r="C29" s="77">
        <v>1008.817</v>
      </c>
      <c r="D29" s="77">
        <v>3493.0740000000001</v>
      </c>
      <c r="E29" s="77">
        <v>429.173</v>
      </c>
      <c r="F29" s="77">
        <v>157.97300000000001</v>
      </c>
      <c r="G29" s="77"/>
      <c r="H29" s="77">
        <f t="shared" si="5"/>
        <v>91.100999999999999</v>
      </c>
      <c r="I29" s="77">
        <v>10.445</v>
      </c>
      <c r="J29" s="77">
        <v>91.100999999999999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08">
        <f t="shared" si="6"/>
        <v>145.791</v>
      </c>
      <c r="C30" s="77"/>
      <c r="D30" s="81">
        <v>145.791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08">
        <f t="shared" ref="B31:B32" si="7">SUM(C31:G31)</f>
        <v>2347.6819999999998</v>
      </c>
      <c r="C31" s="77"/>
      <c r="D31" s="81">
        <v>2347.6819999999998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08">
        <f t="shared" si="7"/>
        <v>714.25199999999995</v>
      </c>
      <c r="C32" s="77"/>
      <c r="D32" s="81">
        <v>714.25199999999995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" customHeight="1" x14ac:dyDescent="0.25">
      <c r="A33" s="16" t="s">
        <v>4</v>
      </c>
      <c r="B33" s="91">
        <f>SUM(B9:B32)-B9-B15-B20-B25-B27</f>
        <v>208430.05</v>
      </c>
      <c r="C33" s="82">
        <f>C9+C27</f>
        <v>9039.5110000000004</v>
      </c>
      <c r="D33" s="82">
        <f>D9+D12+D14+D16+D19+D20+D25+D27+D17+D30</f>
        <v>179373.82799999998</v>
      </c>
      <c r="E33" s="82">
        <f>E12+E25+E27+E20+E15</f>
        <v>12118.951000000001</v>
      </c>
      <c r="F33" s="82">
        <f>F9+F13+F24+F25+F15</f>
        <v>4643.2329999999993</v>
      </c>
      <c r="G33" s="82">
        <f>G13+G24+G25</f>
        <v>18.493000000000002</v>
      </c>
      <c r="H33" s="82">
        <f>H9+H12+H13+H14+H16+H19+H21+H24+H25+H27+H30</f>
        <v>251.05199999999999</v>
      </c>
      <c r="I33" s="82">
        <f>I9+I27</f>
        <v>24.923000000000002</v>
      </c>
      <c r="J33" s="82">
        <f>J16+J19+J21+J25+J27+J30</f>
        <v>251.05199999999999</v>
      </c>
      <c r="K33" s="82">
        <f>K20</f>
        <v>1.4689999999999999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0.25" x14ac:dyDescent="0.3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0.25" x14ac:dyDescent="0.3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75" x14ac:dyDescent="0.25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75" x14ac:dyDescent="0.25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75" x14ac:dyDescent="0.25">
      <c r="A48" s="68"/>
      <c r="B48" s="59"/>
      <c r="C48" s="60"/>
      <c r="D48" s="61"/>
      <c r="E48" s="62"/>
    </row>
    <row r="49" spans="1:6" ht="15.75" x14ac:dyDescent="0.25">
      <c r="A49" s="68"/>
      <c r="B49" s="59"/>
      <c r="C49" s="46"/>
      <c r="D49" s="63"/>
      <c r="E49" s="58"/>
    </row>
    <row r="50" spans="1:6" ht="15.75" x14ac:dyDescent="0.25">
      <c r="A50" s="24"/>
      <c r="B50" s="22"/>
      <c r="C50" s="46"/>
      <c r="D50" s="61"/>
      <c r="E50" s="52"/>
    </row>
    <row r="51" spans="1:6" ht="15.75" x14ac:dyDescent="0.25">
      <c r="A51" s="47"/>
      <c r="B51" s="22"/>
      <c r="C51" s="46"/>
      <c r="D51" s="27"/>
      <c r="E51" s="64"/>
    </row>
    <row r="52" spans="1:6" ht="15.75" x14ac:dyDescent="0.25">
      <c r="A52" s="69"/>
      <c r="B52" s="65"/>
      <c r="C52" s="46"/>
      <c r="D52" s="53"/>
      <c r="E52" s="64"/>
    </row>
    <row r="53" spans="1:6" ht="15.75" x14ac:dyDescent="0.25">
      <c r="A53" s="24"/>
      <c r="B53" s="56"/>
      <c r="C53" s="46"/>
      <c r="D53" s="53"/>
      <c r="E53" s="23"/>
    </row>
    <row r="54" spans="1:6" ht="15.75" x14ac:dyDescent="0.25">
      <c r="A54" s="39"/>
      <c r="B54" s="39"/>
      <c r="C54" s="46"/>
      <c r="D54" s="27"/>
      <c r="E54" s="23"/>
      <c r="F54" s="39"/>
    </row>
    <row r="55" spans="1:6" ht="15.75" x14ac:dyDescent="0.25">
      <c r="A55" s="25"/>
      <c r="B55" s="39"/>
      <c r="C55" s="46"/>
      <c r="D55" s="66"/>
      <c r="E55" s="23"/>
      <c r="F55" s="39"/>
    </row>
    <row r="56" spans="1:6" ht="15.75" x14ac:dyDescent="0.25">
      <c r="A56" s="25"/>
      <c r="B56" s="39"/>
      <c r="C56" s="51"/>
      <c r="D56" s="53"/>
      <c r="E56" s="58"/>
      <c r="F56" s="39"/>
    </row>
    <row r="57" spans="1:6" x14ac:dyDescent="0.25">
      <c r="A57" s="25"/>
      <c r="B57" s="39"/>
      <c r="C57" s="39"/>
      <c r="D57" s="39"/>
      <c r="E57" s="39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2020-10-19T10:17:06Z</dcterms:modified>
</cp:coreProperties>
</file>